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sterskov-my.sharepoint.com/personal/mvk_v-bf_dk/Documents/Dokumenter/VIGTIGE OVERSIGTER BUDGETTER M.M/"/>
    </mc:Choice>
  </mc:AlternateContent>
  <xr:revisionPtr revIDLastSave="0" documentId="8_{D3BE475D-992A-4DE4-872D-5D0BB4E439D9}" xr6:coauthVersionLast="47" xr6:coauthVersionMax="47" xr10:uidLastSave="{00000000-0000-0000-0000-000000000000}"/>
  <bookViews>
    <workbookView xWindow="28680" yWindow="0" windowWidth="29040" windowHeight="15720" xr2:uid="{1A2A6E2B-10C9-4B61-B7DC-6AD41D7AE8BE}"/>
  </bookViews>
  <sheets>
    <sheet name="Info" sheetId="2" r:id="rId1"/>
    <sheet name="1" sheetId="3" r:id="rId2"/>
    <sheet name="2" sheetId="19" r:id="rId3"/>
    <sheet name="3" sheetId="20" r:id="rId4"/>
    <sheet name="4" sheetId="21" r:id="rId5"/>
    <sheet name="5" sheetId="22" r:id="rId6"/>
    <sheet name="6" sheetId="23" r:id="rId7"/>
    <sheet name="7" sheetId="24" r:id="rId8"/>
    <sheet name="8" sheetId="25" r:id="rId9"/>
    <sheet name="9" sheetId="26" r:id="rId10"/>
    <sheet name="10" sheetId="27" r:id="rId11"/>
    <sheet name="11" sheetId="28" r:id="rId12"/>
    <sheet name="12" sheetId="29" r:id="rId13"/>
    <sheet name="13" sheetId="30" r:id="rId14"/>
    <sheet name="14" sheetId="31" r:id="rId15"/>
    <sheet name="15" sheetId="32" r:id="rId16"/>
    <sheet name="16" sheetId="33" r:id="rId17"/>
    <sheet name="17" sheetId="34" r:id="rId18"/>
    <sheet name="18" sheetId="35" r:id="rId19"/>
    <sheet name="19" sheetId="36" r:id="rId20"/>
    <sheet name="20" sheetId="37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37" l="1"/>
  <c r="E26" i="37"/>
  <c r="F23" i="37"/>
  <c r="F22" i="37"/>
  <c r="F21" i="37"/>
  <c r="F20" i="37"/>
  <c r="F19" i="37"/>
  <c r="F18" i="37"/>
  <c r="F17" i="37"/>
  <c r="F16" i="37"/>
  <c r="F15" i="37"/>
  <c r="F14" i="37"/>
  <c r="F13" i="37"/>
  <c r="F12" i="37"/>
  <c r="F11" i="37"/>
  <c r="F10" i="37"/>
  <c r="F9" i="37"/>
  <c r="F8" i="37"/>
  <c r="F7" i="37"/>
  <c r="F6" i="37"/>
  <c r="F5" i="37"/>
  <c r="F4" i="37"/>
  <c r="F1" i="37"/>
  <c r="B1" i="37"/>
  <c r="E27" i="36"/>
  <c r="E26" i="36"/>
  <c r="F23" i="36"/>
  <c r="F22" i="36"/>
  <c r="F21" i="36"/>
  <c r="F20" i="36"/>
  <c r="F19" i="36"/>
  <c r="F18" i="36"/>
  <c r="F17" i="36"/>
  <c r="F16" i="36"/>
  <c r="F15" i="36"/>
  <c r="F14" i="36"/>
  <c r="F13" i="36"/>
  <c r="F12" i="36"/>
  <c r="F11" i="36"/>
  <c r="F10" i="36"/>
  <c r="F9" i="36"/>
  <c r="F8" i="36"/>
  <c r="F7" i="36"/>
  <c r="F6" i="36"/>
  <c r="F5" i="36"/>
  <c r="F4" i="36"/>
  <c r="F1" i="36"/>
  <c r="B1" i="36"/>
  <c r="E24" i="2"/>
  <c r="E27" i="35"/>
  <c r="E26" i="35"/>
  <c r="F23" i="35"/>
  <c r="F22" i="35"/>
  <c r="F21" i="35"/>
  <c r="F20" i="35"/>
  <c r="F19" i="35"/>
  <c r="F18" i="35"/>
  <c r="F17" i="35"/>
  <c r="F16" i="35"/>
  <c r="F15" i="35"/>
  <c r="F14" i="35"/>
  <c r="F13" i="35"/>
  <c r="F12" i="35"/>
  <c r="F11" i="35"/>
  <c r="F10" i="35"/>
  <c r="F9" i="35"/>
  <c r="F8" i="35"/>
  <c r="F7" i="35"/>
  <c r="F6" i="35"/>
  <c r="F5" i="35"/>
  <c r="F24" i="35" s="1"/>
  <c r="F4" i="35"/>
  <c r="F1" i="35"/>
  <c r="B1" i="35"/>
  <c r="J23" i="2"/>
  <c r="I23" i="2"/>
  <c r="E23" i="2"/>
  <c r="E27" i="34"/>
  <c r="E26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8" i="34"/>
  <c r="F7" i="34"/>
  <c r="F6" i="34"/>
  <c r="F5" i="34"/>
  <c r="F4" i="34"/>
  <c r="F24" i="34" s="1"/>
  <c r="F1" i="34"/>
  <c r="B1" i="34"/>
  <c r="B23" i="2"/>
  <c r="C23" i="2"/>
  <c r="F23" i="2"/>
  <c r="G23" i="2" s="1"/>
  <c r="B24" i="2"/>
  <c r="B25" i="2" s="1"/>
  <c r="B26" i="2" s="1"/>
  <c r="C24" i="2"/>
  <c r="C25" i="2" s="1"/>
  <c r="C26" i="2" s="1"/>
  <c r="F24" i="2"/>
  <c r="E27" i="33"/>
  <c r="E26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7" i="33"/>
  <c r="F6" i="33"/>
  <c r="F5" i="33"/>
  <c r="F4" i="33"/>
  <c r="F1" i="33"/>
  <c r="B1" i="33"/>
  <c r="E27" i="32"/>
  <c r="E26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7" i="32"/>
  <c r="F6" i="32"/>
  <c r="F5" i="32"/>
  <c r="F4" i="32"/>
  <c r="F1" i="32"/>
  <c r="B1" i="32"/>
  <c r="E27" i="31"/>
  <c r="E26" i="31"/>
  <c r="F23" i="31"/>
  <c r="F22" i="31"/>
  <c r="F21" i="31"/>
  <c r="F20" i="31"/>
  <c r="F19" i="31"/>
  <c r="F18" i="31"/>
  <c r="F17" i="31"/>
  <c r="F16" i="31"/>
  <c r="F15" i="31"/>
  <c r="F14" i="31"/>
  <c r="F13" i="31"/>
  <c r="F12" i="31"/>
  <c r="F11" i="31"/>
  <c r="F10" i="31"/>
  <c r="F9" i="31"/>
  <c r="F8" i="31"/>
  <c r="F7" i="31"/>
  <c r="F6" i="31"/>
  <c r="F5" i="31"/>
  <c r="F4" i="31"/>
  <c r="F1" i="31"/>
  <c r="B1" i="31"/>
  <c r="E19" i="2"/>
  <c r="E27" i="30"/>
  <c r="E26" i="30"/>
  <c r="F23" i="30"/>
  <c r="F22" i="30"/>
  <c r="F21" i="30"/>
  <c r="F20" i="30"/>
  <c r="F19" i="30"/>
  <c r="F18" i="30"/>
  <c r="F17" i="30"/>
  <c r="F16" i="30"/>
  <c r="F15" i="30"/>
  <c r="F14" i="30"/>
  <c r="F13" i="30"/>
  <c r="F12" i="30"/>
  <c r="F11" i="30"/>
  <c r="F10" i="30"/>
  <c r="F9" i="30"/>
  <c r="F8" i="30"/>
  <c r="F7" i="30"/>
  <c r="F6" i="30"/>
  <c r="F5" i="30"/>
  <c r="F24" i="30" s="1"/>
  <c r="F4" i="30"/>
  <c r="F1" i="30"/>
  <c r="B1" i="30"/>
  <c r="E27" i="29"/>
  <c r="E26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F6" i="29"/>
  <c r="F5" i="29"/>
  <c r="F4" i="29"/>
  <c r="F1" i="29"/>
  <c r="B1" i="29"/>
  <c r="E27" i="28"/>
  <c r="E26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F6" i="28"/>
  <c r="F5" i="28"/>
  <c r="F24" i="28" s="1"/>
  <c r="E17" i="2" s="1"/>
  <c r="F4" i="28"/>
  <c r="F1" i="28"/>
  <c r="B1" i="28"/>
  <c r="E27" i="27"/>
  <c r="E26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6" i="27"/>
  <c r="F5" i="27"/>
  <c r="F4" i="27"/>
  <c r="F1" i="27"/>
  <c r="B1" i="27"/>
  <c r="E27" i="26"/>
  <c r="E26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F1" i="26"/>
  <c r="B1" i="26"/>
  <c r="E27" i="25"/>
  <c r="E26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7" i="25"/>
  <c r="F6" i="25"/>
  <c r="F5" i="25"/>
  <c r="F4" i="25"/>
  <c r="F24" i="25" s="1"/>
  <c r="E14" i="2" s="1"/>
  <c r="F1" i="25"/>
  <c r="B1" i="25"/>
  <c r="E27" i="24"/>
  <c r="E26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7" i="24"/>
  <c r="F6" i="24"/>
  <c r="F5" i="24"/>
  <c r="F4" i="24"/>
  <c r="F24" i="24" s="1"/>
  <c r="E13" i="2" s="1"/>
  <c r="F1" i="24"/>
  <c r="B1" i="24"/>
  <c r="E27" i="23"/>
  <c r="E26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6" i="23"/>
  <c r="F5" i="23"/>
  <c r="F4" i="23"/>
  <c r="F24" i="23" s="1"/>
  <c r="E12" i="2" s="1"/>
  <c r="F1" i="23"/>
  <c r="B1" i="23"/>
  <c r="E27" i="22"/>
  <c r="E26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7" i="22"/>
  <c r="F6" i="22"/>
  <c r="F5" i="22"/>
  <c r="F4" i="22"/>
  <c r="F24" i="22" s="1"/>
  <c r="E11" i="2" s="1"/>
  <c r="F1" i="22"/>
  <c r="B1" i="22"/>
  <c r="E27" i="21"/>
  <c r="E26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7" i="21"/>
  <c r="F6" i="21"/>
  <c r="F5" i="21"/>
  <c r="F4" i="21"/>
  <c r="F1" i="21"/>
  <c r="B1" i="21"/>
  <c r="E27" i="20"/>
  <c r="E26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7" i="20"/>
  <c r="F6" i="20"/>
  <c r="F5" i="20"/>
  <c r="F4" i="20"/>
  <c r="F24" i="20" s="1"/>
  <c r="E9" i="2" s="1"/>
  <c r="F1" i="20"/>
  <c r="B1" i="20"/>
  <c r="E27" i="19"/>
  <c r="E26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7" i="19"/>
  <c r="F6" i="19"/>
  <c r="F5" i="19"/>
  <c r="F4" i="19"/>
  <c r="F1" i="19"/>
  <c r="B1" i="19"/>
  <c r="F19" i="3"/>
  <c r="E27" i="3"/>
  <c r="E26" i="3"/>
  <c r="B1" i="3"/>
  <c r="AE2" i="2"/>
  <c r="C1" i="3" s="1"/>
  <c r="C1" i="37" l="1"/>
  <c r="C1" i="36"/>
  <c r="C1" i="34"/>
  <c r="C1" i="35"/>
  <c r="F24" i="36"/>
  <c r="E25" i="2" s="1"/>
  <c r="F25" i="2"/>
  <c r="G25" i="2" s="1"/>
  <c r="I25" i="2" s="1"/>
  <c r="F24" i="37"/>
  <c r="E26" i="2" s="1"/>
  <c r="H24" i="2"/>
  <c r="J24" i="2" s="1"/>
  <c r="D27" i="35" s="1"/>
  <c r="F27" i="35" s="1"/>
  <c r="G24" i="2"/>
  <c r="I24" i="2" s="1"/>
  <c r="D26" i="35" s="1"/>
  <c r="F26" i="35"/>
  <c r="F29" i="35" s="1"/>
  <c r="D26" i="34"/>
  <c r="F26" i="34"/>
  <c r="H23" i="2"/>
  <c r="F24" i="33"/>
  <c r="E22" i="2" s="1"/>
  <c r="F24" i="32"/>
  <c r="E21" i="2" s="1"/>
  <c r="F24" i="31"/>
  <c r="E20" i="2" s="1"/>
  <c r="F24" i="29"/>
  <c r="E18" i="2" s="1"/>
  <c r="F24" i="27"/>
  <c r="E16" i="2" s="1"/>
  <c r="F24" i="26"/>
  <c r="E15" i="2" s="1"/>
  <c r="F24" i="21"/>
  <c r="E10" i="2" s="1"/>
  <c r="F24" i="19"/>
  <c r="E8" i="2" s="1"/>
  <c r="C1" i="33"/>
  <c r="C1" i="23"/>
  <c r="C1" i="24"/>
  <c r="C1" i="21"/>
  <c r="C1" i="30"/>
  <c r="C1" i="31"/>
  <c r="C1" i="29"/>
  <c r="C1" i="20"/>
  <c r="C1" i="28"/>
  <c r="C1" i="22"/>
  <c r="C1" i="19"/>
  <c r="C1" i="27"/>
  <c r="C1" i="32"/>
  <c r="C1" i="26"/>
  <c r="C1" i="25"/>
  <c r="F26" i="2" l="1"/>
  <c r="G26" i="2" s="1"/>
  <c r="I26" i="2" s="1"/>
  <c r="H25" i="2"/>
  <c r="J25" i="2" s="1"/>
  <c r="D29" i="35"/>
  <c r="D27" i="36"/>
  <c r="F27" i="36" s="1"/>
  <c r="D27" i="34"/>
  <c r="D26" i="36"/>
  <c r="H26" i="2" l="1"/>
  <c r="J26" i="2" s="1"/>
  <c r="D27" i="37" s="1"/>
  <c r="F27" i="37" s="1"/>
  <c r="D29" i="36"/>
  <c r="F26" i="36"/>
  <c r="F29" i="36" s="1"/>
  <c r="D26" i="37"/>
  <c r="F27" i="34"/>
  <c r="F29" i="34" s="1"/>
  <c r="D29" i="34"/>
  <c r="D29" i="37" l="1"/>
  <c r="F26" i="37"/>
  <c r="F29" i="37" s="1"/>
  <c r="F4" i="3" l="1"/>
  <c r="F5" i="3"/>
  <c r="F6" i="3"/>
  <c r="C8" i="2" l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B8" i="2"/>
  <c r="B9" i="2" s="1"/>
  <c r="B10" i="2" s="1"/>
  <c r="B11" i="2" s="1"/>
  <c r="B12" i="2" s="1"/>
  <c r="B13" i="2" s="1"/>
  <c r="B14" i="2" s="1"/>
  <c r="B15" i="2" l="1"/>
  <c r="B16" i="2" s="1"/>
  <c r="B17" i="2" s="1"/>
  <c r="B18" i="2" s="1"/>
  <c r="B19" i="2" s="1"/>
  <c r="B20" i="2" s="1"/>
  <c r="B21" i="2" s="1"/>
  <c r="B22" i="2" s="1"/>
  <c r="F20" i="3" l="1"/>
  <c r="F21" i="3"/>
  <c r="F22" i="3"/>
  <c r="F23" i="3"/>
  <c r="F7" i="3"/>
  <c r="F8" i="3"/>
  <c r="F9" i="3"/>
  <c r="F10" i="3"/>
  <c r="F11" i="3"/>
  <c r="F12" i="3"/>
  <c r="F13" i="3"/>
  <c r="F14" i="3"/>
  <c r="F15" i="3"/>
  <c r="F16" i="3"/>
  <c r="F17" i="3"/>
  <c r="F18" i="3"/>
  <c r="F1" i="3"/>
  <c r="F24" i="3" l="1"/>
  <c r="E7" i="2" s="1"/>
  <c r="F7" i="2" l="1"/>
  <c r="G7" i="2" l="1"/>
  <c r="I7" i="2" s="1"/>
  <c r="H7" i="2"/>
  <c r="J7" i="2" s="1"/>
  <c r="F8" i="2"/>
  <c r="F9" i="2" s="1"/>
  <c r="G9" i="2" l="1"/>
  <c r="F10" i="2"/>
  <c r="H9" i="2"/>
  <c r="D27" i="3"/>
  <c r="F27" i="3" s="1"/>
  <c r="D26" i="3"/>
  <c r="G8" i="2"/>
  <c r="I8" i="2" s="1"/>
  <c r="D26" i="19" s="1"/>
  <c r="H8" i="2"/>
  <c r="J8" i="2" s="1"/>
  <c r="D27" i="19" s="1"/>
  <c r="F27" i="19" s="1"/>
  <c r="D29" i="19" l="1"/>
  <c r="J9" i="2"/>
  <c r="D27" i="20" s="1"/>
  <c r="F27" i="20" s="1"/>
  <c r="H10" i="2"/>
  <c r="G10" i="2"/>
  <c r="F11" i="2"/>
  <c r="F26" i="19"/>
  <c r="F29" i="19" s="1"/>
  <c r="F26" i="3"/>
  <c r="F29" i="3" s="1"/>
  <c r="D29" i="3"/>
  <c r="I9" i="2"/>
  <c r="D26" i="20" s="1"/>
  <c r="J10" i="2" l="1"/>
  <c r="I10" i="2"/>
  <c r="F26" i="20"/>
  <c r="D29" i="20"/>
  <c r="F12" i="2"/>
  <c r="G11" i="2"/>
  <c r="I11" i="2" s="1"/>
  <c r="D26" i="22" s="1"/>
  <c r="H11" i="2"/>
  <c r="D26" i="21"/>
  <c r="D27" i="21"/>
  <c r="F27" i="21" s="1"/>
  <c r="F29" i="20"/>
  <c r="J11" i="2" l="1"/>
  <c r="D27" i="22" s="1"/>
  <c r="F27" i="22" s="1"/>
  <c r="F26" i="22"/>
  <c r="D29" i="21"/>
  <c r="F26" i="21"/>
  <c r="F29" i="21" s="1"/>
  <c r="G12" i="2"/>
  <c r="I12" i="2" s="1"/>
  <c r="D26" i="23" s="1"/>
  <c r="F26" i="23" s="1"/>
  <c r="H12" i="2"/>
  <c r="D29" i="22" l="1"/>
  <c r="J12" i="2"/>
  <c r="D27" i="23" s="1"/>
  <c r="F27" i="23" s="1"/>
  <c r="F29" i="23" s="1"/>
  <c r="F29" i="22"/>
  <c r="F13" i="2"/>
  <c r="D29" i="23" l="1"/>
  <c r="G13" i="2"/>
  <c r="I13" i="2" s="1"/>
  <c r="D26" i="24" s="1"/>
  <c r="F14" i="2"/>
  <c r="H13" i="2"/>
  <c r="J13" i="2" s="1"/>
  <c r="D27" i="24" s="1"/>
  <c r="F27" i="24" s="1"/>
  <c r="D29" i="24" l="1"/>
  <c r="F26" i="24"/>
  <c r="F29" i="24" s="1"/>
  <c r="G14" i="2"/>
  <c r="I14" i="2" s="1"/>
  <c r="D26" i="25" s="1"/>
  <c r="H14" i="2"/>
  <c r="J14" i="2" s="1"/>
  <c r="D27" i="25" s="1"/>
  <c r="F27" i="25" s="1"/>
  <c r="F15" i="2"/>
  <c r="D29" i="25" l="1"/>
  <c r="F26" i="25"/>
  <c r="F29" i="25" s="1"/>
  <c r="F16" i="2"/>
  <c r="G15" i="2"/>
  <c r="I15" i="2" s="1"/>
  <c r="D26" i="26" s="1"/>
  <c r="F26" i="26" s="1"/>
  <c r="H15" i="2"/>
  <c r="J15" i="2" s="1"/>
  <c r="F17" i="2" l="1"/>
  <c r="H16" i="2"/>
  <c r="G16" i="2"/>
  <c r="I16" i="2" s="1"/>
  <c r="D26" i="27" s="1"/>
  <c r="F26" i="27" s="1"/>
  <c r="G17" i="2" l="1"/>
  <c r="I17" i="2" s="1"/>
  <c r="D26" i="28" s="1"/>
  <c r="F26" i="28" s="1"/>
  <c r="F18" i="2"/>
  <c r="F19" i="2" s="1"/>
  <c r="H17" i="2"/>
  <c r="F20" i="2" l="1"/>
  <c r="G19" i="2"/>
  <c r="H19" i="2"/>
  <c r="G18" i="2"/>
  <c r="I18" i="2" s="1"/>
  <c r="D26" i="29" s="1"/>
  <c r="F26" i="29" s="1"/>
  <c r="H18" i="2"/>
  <c r="I19" i="2" l="1"/>
  <c r="D26" i="30" s="1"/>
  <c r="F21" i="2"/>
  <c r="F22" i="2" s="1"/>
  <c r="G20" i="2"/>
  <c r="H20" i="2"/>
  <c r="H22" i="2" l="1"/>
  <c r="G22" i="2"/>
  <c r="F26" i="30"/>
  <c r="H21" i="2"/>
  <c r="G21" i="2"/>
  <c r="I20" i="2"/>
  <c r="D26" i="31" s="1"/>
  <c r="F26" i="31" l="1"/>
  <c r="I21" i="2"/>
  <c r="I22" i="2" s="1"/>
  <c r="D26" i="33" l="1"/>
  <c r="F26" i="33" s="1"/>
  <c r="D26" i="32"/>
  <c r="F26" i="32" l="1"/>
  <c r="J16" i="2" l="1"/>
  <c r="D27" i="26"/>
  <c r="F27" i="26" s="1"/>
  <c r="F29" i="26" s="1"/>
  <c r="D27" i="27" l="1"/>
  <c r="F27" i="27" s="1"/>
  <c r="F29" i="27" s="1"/>
  <c r="J17" i="2"/>
  <c r="D29" i="26"/>
  <c r="D29" i="27" l="1"/>
  <c r="J18" i="2"/>
  <c r="J19" i="2" s="1"/>
  <c r="D27" i="30" s="1"/>
  <c r="D27" i="28"/>
  <c r="F27" i="30" l="1"/>
  <c r="F29" i="30" s="1"/>
  <c r="D29" i="30"/>
  <c r="J20" i="2"/>
  <c r="J21" i="2" s="1"/>
  <c r="F27" i="28"/>
  <c r="F29" i="28" s="1"/>
  <c r="D29" i="28"/>
  <c r="D27" i="29"/>
  <c r="D27" i="32" l="1"/>
  <c r="F27" i="32" s="1"/>
  <c r="F29" i="32" s="1"/>
  <c r="J22" i="2"/>
  <c r="D27" i="33" s="1"/>
  <c r="D27" i="31"/>
  <c r="D29" i="29"/>
  <c r="F27" i="29"/>
  <c r="F29" i="29" s="1"/>
  <c r="D29" i="32" l="1"/>
  <c r="D29" i="33"/>
  <c r="F27" i="33"/>
  <c r="F29" i="33" s="1"/>
  <c r="F27" i="31"/>
  <c r="F29" i="31" s="1"/>
  <c r="D29" i="31"/>
</calcChain>
</file>

<file path=xl/sharedStrings.xml><?xml version="1.0" encoding="utf-8"?>
<sst xmlns="http://schemas.openxmlformats.org/spreadsheetml/2006/main" count="277" uniqueCount="28">
  <si>
    <t>Formål</t>
  </si>
  <si>
    <t>Reg. nr.</t>
  </si>
  <si>
    <t>Dato</t>
  </si>
  <si>
    <t>Fra</t>
  </si>
  <si>
    <t>Til</t>
  </si>
  <si>
    <t>Km</t>
  </si>
  <si>
    <t>Km i alt</t>
  </si>
  <si>
    <t>Periode</t>
  </si>
  <si>
    <t>KØREBOG</t>
  </si>
  <si>
    <t>Høj sats</t>
  </si>
  <si>
    <t>Lav sats</t>
  </si>
  <si>
    <t>Navn</t>
  </si>
  <si>
    <t>CPR-nummer</t>
  </si>
  <si>
    <t>Periode km.</t>
  </si>
  <si>
    <t>km i alt</t>
  </si>
  <si>
    <t>Km denne periode med høj sats</t>
  </si>
  <si>
    <t>Bemærk: du kan kun taste i de gule felter</t>
  </si>
  <si>
    <t>km i alt lav sats</t>
  </si>
  <si>
    <t>km i alt høj sats</t>
  </si>
  <si>
    <t>periode høj sats</t>
  </si>
  <si>
    <t>periode lav sats</t>
  </si>
  <si>
    <t>underskrift arbejdsgiver</t>
  </si>
  <si>
    <t>underskrift medarbejder</t>
  </si>
  <si>
    <t>Km denne periode med lav sats</t>
  </si>
  <si>
    <t>Vejledning:</t>
  </si>
  <si>
    <t>Indsæt dit navn og dit CPR-nummer øverst.</t>
  </si>
  <si>
    <t>Ret satserne, hvis de ikke er rigtige. Skal indsættes for hver periode, så det er muligt at have forskellige satser i løbet af et år, hvis disse skulle blive ændret.</t>
  </si>
  <si>
    <t>Indsæt bilens registreringsnummer. Det er muligt at have forskellige numre i løbet af et år (men kun én i hver periode), hvis bilen skiftes i løbet af året.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</si>
</sst>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kr.&quot;;\-#,##0.00\ &quot;kr.&quot;"/>
    <numFmt numFmtId="164" formatCode="#,##0.00_ ;\-#,##0.00\ "/>
    <numFmt numFmtId="165" formatCode="dd\.mm\.yyyy;@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right"/>
    </xf>
    <xf numFmtId="165" fontId="0" fillId="0" borderId="0" xfId="0" applyNumberFormat="1"/>
    <xf numFmtId="49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166" fontId="1" fillId="2" borderId="0" xfId="0" applyNumberFormat="1" applyFont="1" applyFill="1" applyAlignment="1">
      <alignment horizontal="right"/>
    </xf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right"/>
    </xf>
    <xf numFmtId="165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166" fontId="3" fillId="0" borderId="0" xfId="0" applyNumberFormat="1" applyFont="1" applyAlignment="1">
      <alignment horizontal="right"/>
    </xf>
    <xf numFmtId="166" fontId="3" fillId="0" borderId="1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 applyAlignment="1" applyProtection="1">
      <alignment horizontal="right"/>
      <protection locked="0"/>
    </xf>
    <xf numFmtId="3" fontId="0" fillId="0" borderId="0" xfId="0" applyNumberFormat="1"/>
    <xf numFmtId="166" fontId="7" fillId="0" borderId="0" xfId="0" applyNumberFormat="1" applyFont="1" applyAlignment="1">
      <alignment horizontal="right"/>
    </xf>
    <xf numFmtId="0" fontId="0" fillId="2" borderId="0" xfId="0" applyFill="1" applyAlignment="1">
      <alignment horizontal="right"/>
    </xf>
    <xf numFmtId="3" fontId="0" fillId="2" borderId="0" xfId="0" applyNumberFormat="1" applyFill="1" applyAlignment="1">
      <alignment horizontal="right"/>
    </xf>
    <xf numFmtId="7" fontId="0" fillId="2" borderId="0" xfId="0" applyNumberFormat="1" applyFill="1" applyAlignment="1">
      <alignment horizontal="right"/>
    </xf>
    <xf numFmtId="7" fontId="0" fillId="2" borderId="1" xfId="0" applyNumberFormat="1" applyFill="1" applyBorder="1" applyAlignment="1">
      <alignment horizontal="right"/>
    </xf>
    <xf numFmtId="49" fontId="0" fillId="2" borderId="0" xfId="0" applyNumberFormat="1" applyFill="1" applyAlignment="1">
      <alignment horizontal="left"/>
    </xf>
    <xf numFmtId="7" fontId="0" fillId="2" borderId="0" xfId="0" applyNumberFormat="1" applyFill="1"/>
    <xf numFmtId="7" fontId="6" fillId="2" borderId="0" xfId="0" applyNumberFormat="1" applyFont="1" applyFill="1"/>
    <xf numFmtId="165" fontId="3" fillId="0" borderId="0" xfId="0" applyNumberFormat="1" applyFont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166" fontId="3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3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165" fontId="3" fillId="0" borderId="1" xfId="0" applyNumberFormat="1" applyFont="1" applyBorder="1" applyAlignment="1" applyProtection="1">
      <alignment horizontal="left"/>
      <protection locked="0"/>
    </xf>
    <xf numFmtId="49" fontId="3" fillId="0" borderId="1" xfId="0" applyNumberFormat="1" applyFont="1" applyBorder="1" applyAlignment="1" applyProtection="1">
      <alignment horizontal="left"/>
      <protection locked="0"/>
    </xf>
    <xf numFmtId="166" fontId="3" fillId="0" borderId="1" xfId="0" applyNumberFormat="1" applyFont="1" applyBorder="1" applyAlignment="1" applyProtection="1">
      <alignment horizontal="right"/>
      <protection locked="0"/>
    </xf>
    <xf numFmtId="3" fontId="0" fillId="2" borderId="1" xfId="0" applyNumberForma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4" fontId="0" fillId="3" borderId="0" xfId="0" applyNumberFormat="1" applyFill="1" applyAlignment="1" applyProtection="1">
      <alignment horizontal="right"/>
      <protection locked="0"/>
    </xf>
    <xf numFmtId="0" fontId="0" fillId="3" borderId="0" xfId="0" applyFill="1" applyAlignment="1" applyProtection="1">
      <alignment horizontal="right"/>
      <protection locked="0"/>
    </xf>
    <xf numFmtId="0" fontId="0" fillId="0" borderId="1" xfId="0" applyBorder="1" applyAlignment="1">
      <alignment horizontal="center"/>
    </xf>
    <xf numFmtId="0" fontId="9" fillId="0" borderId="2" xfId="0" applyFont="1" applyBorder="1" applyAlignment="1">
      <alignment horizontal="center"/>
    </xf>
    <xf numFmtId="49" fontId="0" fillId="3" borderId="0" xfId="0" applyNumberFormat="1" applyFill="1" applyAlignment="1" applyProtection="1">
      <alignment horizontal="left"/>
      <protection locked="0"/>
    </xf>
    <xf numFmtId="49" fontId="0" fillId="3" borderId="0" xfId="0" applyNumberFormat="1" applyFill="1" applyAlignment="1" applyProtection="1">
      <alignment horizontal="right"/>
      <protection locked="0"/>
    </xf>
    <xf numFmtId="0" fontId="8" fillId="2" borderId="0" xfId="0" applyFont="1" applyFill="1" applyAlignment="1">
      <alignment horizontal="left"/>
    </xf>
    <xf numFmtId="164" fontId="0" fillId="2" borderId="0" xfId="0" applyNumberFormat="1" applyFill="1" applyAlignment="1">
      <alignment horizontal="right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FC07B-82C1-4A2A-B214-3C71ACB0AFB0}">
  <dimension ref="A1:AE33"/>
  <sheetViews>
    <sheetView tabSelected="1" workbookViewId="0">
      <selection activeCell="B1" sqref="B1"/>
    </sheetView>
  </sheetViews>
  <sheetFormatPr defaultRowHeight="15" x14ac:dyDescent="0.25"/>
  <cols>
    <col min="1" max="1" width="12.7109375" style="1" bestFit="1" customWidth="1"/>
    <col min="2" max="2" width="10.5703125" style="16" bestFit="1" customWidth="1"/>
    <col min="3" max="4" width="9.140625" style="1"/>
    <col min="5" max="5" width="12.5703125" style="1" bestFit="1" customWidth="1"/>
    <col min="6" max="6" width="9.140625" style="1"/>
    <col min="7" max="7" width="14.42578125" style="1" bestFit="1" customWidth="1"/>
    <col min="8" max="8" width="14.42578125" bestFit="1" customWidth="1"/>
    <col min="9" max="10" width="15.28515625" bestFit="1" customWidth="1"/>
    <col min="16" max="16" width="9.5703125" bestFit="1" customWidth="1"/>
    <col min="31" max="31" width="35.42578125" customWidth="1"/>
  </cols>
  <sheetData>
    <row r="1" spans="1:31" x14ac:dyDescent="0.25">
      <c r="A1" s="19" t="s">
        <v>11</v>
      </c>
      <c r="B1" s="46"/>
    </row>
    <row r="2" spans="1:31" x14ac:dyDescent="0.25">
      <c r="A2" s="19" t="s">
        <v>12</v>
      </c>
      <c r="B2" s="46"/>
      <c r="AE2" s="52" t="str">
        <f>A2&amp;" "&amp;B2</f>
        <v xml:space="preserve">CPR-nummer </v>
      </c>
    </row>
    <row r="6" spans="1:31" x14ac:dyDescent="0.25">
      <c r="A6" s="17" t="s">
        <v>7</v>
      </c>
      <c r="B6" s="18" t="s">
        <v>9</v>
      </c>
      <c r="C6" s="17" t="s">
        <v>10</v>
      </c>
      <c r="D6" s="17" t="s">
        <v>1</v>
      </c>
      <c r="E6" s="17" t="s">
        <v>13</v>
      </c>
      <c r="F6" s="17" t="s">
        <v>14</v>
      </c>
      <c r="G6" s="17" t="s">
        <v>18</v>
      </c>
      <c r="H6" s="17" t="s">
        <v>17</v>
      </c>
      <c r="I6" s="17" t="s">
        <v>19</v>
      </c>
      <c r="J6" s="17" t="s">
        <v>20</v>
      </c>
    </row>
    <row r="7" spans="1:31" x14ac:dyDescent="0.25">
      <c r="A7" s="1">
        <v>1</v>
      </c>
      <c r="B7" s="42">
        <v>3.94</v>
      </c>
      <c r="C7" s="43">
        <v>2.2799999999999998</v>
      </c>
      <c r="D7" s="47"/>
      <c r="E7" s="20">
        <f>'1'!F24</f>
        <v>0</v>
      </c>
      <c r="F7" s="20">
        <f>E7</f>
        <v>0</v>
      </c>
      <c r="G7" s="20">
        <f>IF(F7&lt;20000,F7,20000)</f>
        <v>0</v>
      </c>
      <c r="H7" s="21">
        <f>IF(F7&gt;20000,F7-20000,0)</f>
        <v>0</v>
      </c>
      <c r="I7" s="21">
        <f>G7</f>
        <v>0</v>
      </c>
      <c r="J7" s="21">
        <f>H7</f>
        <v>0</v>
      </c>
    </row>
    <row r="8" spans="1:31" x14ac:dyDescent="0.25">
      <c r="A8" s="1">
        <v>2</v>
      </c>
      <c r="B8" s="42">
        <f>B7</f>
        <v>3.94</v>
      </c>
      <c r="C8" s="42">
        <f>C7</f>
        <v>2.2799999999999998</v>
      </c>
      <c r="D8" s="47"/>
      <c r="E8" s="20">
        <f>'2'!F24</f>
        <v>0</v>
      </c>
      <c r="F8" s="20">
        <f>F7+E8</f>
        <v>0</v>
      </c>
      <c r="G8" s="20">
        <f>IF(F8&lt;20000,F8,20000)</f>
        <v>0</v>
      </c>
      <c r="H8" s="21">
        <f>IF(F8&gt;20000,F8-20000,0)</f>
        <v>0</v>
      </c>
      <c r="I8" s="21">
        <f>G8-I7</f>
        <v>0</v>
      </c>
      <c r="J8" s="21">
        <f>H8-J7</f>
        <v>0</v>
      </c>
    </row>
    <row r="9" spans="1:31" x14ac:dyDescent="0.25">
      <c r="A9" s="1">
        <v>3</v>
      </c>
      <c r="B9" s="42">
        <f t="shared" ref="B9:C18" si="0">B8</f>
        <v>3.94</v>
      </c>
      <c r="C9" s="42">
        <f t="shared" si="0"/>
        <v>2.2799999999999998</v>
      </c>
      <c r="D9" s="47"/>
      <c r="E9" s="20">
        <f>'3'!F24</f>
        <v>0</v>
      </c>
      <c r="F9" s="20">
        <f>F8+E9</f>
        <v>0</v>
      </c>
      <c r="G9" s="20">
        <f>IF(F9&lt;20000,F9,20000)</f>
        <v>0</v>
      </c>
      <c r="H9" s="21">
        <f>IF(F9&gt;20000,F9-20000,0)</f>
        <v>0</v>
      </c>
      <c r="I9" s="21">
        <f>G9-SUM(I7:I8)</f>
        <v>0</v>
      </c>
      <c r="J9" s="21">
        <f>H9-SUM(J7:J8)</f>
        <v>0</v>
      </c>
    </row>
    <row r="10" spans="1:31" x14ac:dyDescent="0.25">
      <c r="A10" s="1">
        <v>4</v>
      </c>
      <c r="B10" s="42">
        <f t="shared" si="0"/>
        <v>3.94</v>
      </c>
      <c r="C10" s="42">
        <f t="shared" si="0"/>
        <v>2.2799999999999998</v>
      </c>
      <c r="D10" s="47"/>
      <c r="E10" s="20">
        <f>'4'!F24</f>
        <v>0</v>
      </c>
      <c r="F10" s="20">
        <f>F9+E10</f>
        <v>0</v>
      </c>
      <c r="G10" s="20">
        <f>IF(F10&lt;20000,F10,20000)</f>
        <v>0</v>
      </c>
      <c r="H10" s="21">
        <f>IF(F10&gt;20000,F10-20000,0)</f>
        <v>0</v>
      </c>
      <c r="I10" s="21">
        <f>G10-SUM(I7:I9)</f>
        <v>0</v>
      </c>
      <c r="J10" s="21">
        <f>H10-SUM(J7:J9)</f>
        <v>0</v>
      </c>
    </row>
    <row r="11" spans="1:31" x14ac:dyDescent="0.25">
      <c r="A11" s="1">
        <v>5</v>
      </c>
      <c r="B11" s="42">
        <f t="shared" si="0"/>
        <v>3.94</v>
      </c>
      <c r="C11" s="42">
        <f t="shared" si="0"/>
        <v>2.2799999999999998</v>
      </c>
      <c r="D11" s="47"/>
      <c r="E11" s="20">
        <f>'5'!F24</f>
        <v>0</v>
      </c>
      <c r="F11" s="20">
        <f>F10+E11</f>
        <v>0</v>
      </c>
      <c r="G11" s="20">
        <f>IF(F11&lt;20000,F11,20000)</f>
        <v>0</v>
      </c>
      <c r="H11" s="21">
        <f>IF(F11&gt;20000,F11-20000,0)</f>
        <v>0</v>
      </c>
      <c r="I11" s="21">
        <f>G11-SUM(I7:I10)</f>
        <v>0</v>
      </c>
      <c r="J11" s="21">
        <f>H11-SUM(J7:J10)</f>
        <v>0</v>
      </c>
    </row>
    <row r="12" spans="1:31" x14ac:dyDescent="0.25">
      <c r="A12" s="1">
        <v>6</v>
      </c>
      <c r="B12" s="42">
        <f t="shared" si="0"/>
        <v>3.94</v>
      </c>
      <c r="C12" s="42">
        <f t="shared" si="0"/>
        <v>2.2799999999999998</v>
      </c>
      <c r="D12" s="47"/>
      <c r="E12" s="20">
        <f>'6'!F24</f>
        <v>0</v>
      </c>
      <c r="F12" s="20">
        <f t="shared" ref="F12:F18" si="1">F11+E12</f>
        <v>0</v>
      </c>
      <c r="G12" s="20">
        <f t="shared" ref="G12:G27" si="2">IF(F12&lt;20000,F12,20000)</f>
        <v>0</v>
      </c>
      <c r="H12" s="21">
        <f t="shared" ref="H12:H18" si="3">IF(F12&gt;20000,F12-20000,0)</f>
        <v>0</v>
      </c>
      <c r="I12" s="21">
        <f>G12-SUM(I7:I11)</f>
        <v>0</v>
      </c>
      <c r="J12" s="21">
        <f>H12-SUM(J7:J11)</f>
        <v>0</v>
      </c>
    </row>
    <row r="13" spans="1:31" x14ac:dyDescent="0.25">
      <c r="A13" s="1">
        <v>7</v>
      </c>
      <c r="B13" s="42">
        <f t="shared" si="0"/>
        <v>3.94</v>
      </c>
      <c r="C13" s="42">
        <f t="shared" si="0"/>
        <v>2.2799999999999998</v>
      </c>
      <c r="D13" s="47"/>
      <c r="E13" s="20">
        <f>'7'!F24</f>
        <v>0</v>
      </c>
      <c r="F13" s="20">
        <f t="shared" si="1"/>
        <v>0</v>
      </c>
      <c r="G13" s="20">
        <f t="shared" si="2"/>
        <v>0</v>
      </c>
      <c r="H13" s="21">
        <f t="shared" si="3"/>
        <v>0</v>
      </c>
      <c r="I13" s="21">
        <f>G13-SUM(I7:I12)</f>
        <v>0</v>
      </c>
      <c r="J13" s="21">
        <f>H13-SUM(J7:J12)</f>
        <v>0</v>
      </c>
    </row>
    <row r="14" spans="1:31" x14ac:dyDescent="0.25">
      <c r="A14" s="1">
        <v>8</v>
      </c>
      <c r="B14" s="42">
        <f t="shared" si="0"/>
        <v>3.94</v>
      </c>
      <c r="C14" s="42">
        <f t="shared" si="0"/>
        <v>2.2799999999999998</v>
      </c>
      <c r="D14" s="47"/>
      <c r="E14" s="20">
        <f>'8'!F24</f>
        <v>0</v>
      </c>
      <c r="F14" s="20">
        <f t="shared" si="1"/>
        <v>0</v>
      </c>
      <c r="G14" s="20">
        <f t="shared" si="2"/>
        <v>0</v>
      </c>
      <c r="H14" s="21">
        <f t="shared" si="3"/>
        <v>0</v>
      </c>
      <c r="I14" s="21">
        <f>G14-SUM(I7:I13)</f>
        <v>0</v>
      </c>
      <c r="J14" s="21">
        <f>H14-SUM(J7:J13)</f>
        <v>0</v>
      </c>
    </row>
    <row r="15" spans="1:31" x14ac:dyDescent="0.25">
      <c r="A15" s="1">
        <v>9</v>
      </c>
      <c r="B15" s="42">
        <f t="shared" si="0"/>
        <v>3.94</v>
      </c>
      <c r="C15" s="42">
        <f t="shared" si="0"/>
        <v>2.2799999999999998</v>
      </c>
      <c r="D15" s="47"/>
      <c r="E15" s="20">
        <f>'9'!F24</f>
        <v>0</v>
      </c>
      <c r="F15" s="20">
        <f t="shared" si="1"/>
        <v>0</v>
      </c>
      <c r="G15" s="20">
        <f t="shared" si="2"/>
        <v>0</v>
      </c>
      <c r="H15" s="21">
        <f t="shared" si="3"/>
        <v>0</v>
      </c>
      <c r="I15" s="21">
        <f>G15-SUM(I7:I14)</f>
        <v>0</v>
      </c>
      <c r="J15" s="21">
        <f>H15-SUM(J7:J14)</f>
        <v>0</v>
      </c>
    </row>
    <row r="16" spans="1:31" x14ac:dyDescent="0.25">
      <c r="A16" s="1">
        <v>10</v>
      </c>
      <c r="B16" s="42">
        <f t="shared" si="0"/>
        <v>3.94</v>
      </c>
      <c r="C16" s="42">
        <f t="shared" si="0"/>
        <v>2.2799999999999998</v>
      </c>
      <c r="D16" s="47"/>
      <c r="E16" s="20">
        <f>'10'!F24</f>
        <v>0</v>
      </c>
      <c r="F16" s="20">
        <f t="shared" si="1"/>
        <v>0</v>
      </c>
      <c r="G16" s="20">
        <f t="shared" si="2"/>
        <v>0</v>
      </c>
      <c r="H16" s="21">
        <f t="shared" si="3"/>
        <v>0</v>
      </c>
      <c r="I16" s="21">
        <f>G16-SUM(I7:I15)</f>
        <v>0</v>
      </c>
      <c r="J16" s="21">
        <f>H16-SUM(J7:J15)</f>
        <v>0</v>
      </c>
    </row>
    <row r="17" spans="1:12" x14ac:dyDescent="0.25">
      <c r="A17" s="1">
        <v>11</v>
      </c>
      <c r="B17" s="42">
        <f t="shared" si="0"/>
        <v>3.94</v>
      </c>
      <c r="C17" s="42">
        <f t="shared" si="0"/>
        <v>2.2799999999999998</v>
      </c>
      <c r="D17" s="47"/>
      <c r="E17" s="20">
        <f>'11'!F24</f>
        <v>0</v>
      </c>
      <c r="F17" s="20">
        <f t="shared" si="1"/>
        <v>0</v>
      </c>
      <c r="G17" s="20">
        <f t="shared" si="2"/>
        <v>0</v>
      </c>
      <c r="H17" s="21">
        <f t="shared" si="3"/>
        <v>0</v>
      </c>
      <c r="I17" s="21">
        <f>G17-SUM(I7:I16)</f>
        <v>0</v>
      </c>
      <c r="J17" s="21">
        <f>H17-SUM(J7:J16)</f>
        <v>0</v>
      </c>
    </row>
    <row r="18" spans="1:12" x14ac:dyDescent="0.25">
      <c r="A18" s="1">
        <v>12</v>
      </c>
      <c r="B18" s="42">
        <f t="shared" si="0"/>
        <v>3.94</v>
      </c>
      <c r="C18" s="42">
        <f t="shared" si="0"/>
        <v>2.2799999999999998</v>
      </c>
      <c r="D18" s="47"/>
      <c r="E18" s="20">
        <f>'12'!F24</f>
        <v>0</v>
      </c>
      <c r="F18" s="20">
        <f t="shared" si="1"/>
        <v>0</v>
      </c>
      <c r="G18" s="20">
        <f t="shared" si="2"/>
        <v>0</v>
      </c>
      <c r="H18" s="21">
        <f t="shared" si="3"/>
        <v>0</v>
      </c>
      <c r="I18" s="21">
        <f>G18-SUM(I7:I17)</f>
        <v>0</v>
      </c>
      <c r="J18" s="21">
        <f>H18-SUM(J7:J17)</f>
        <v>0</v>
      </c>
    </row>
    <row r="19" spans="1:12" x14ac:dyDescent="0.25">
      <c r="A19" s="1">
        <v>13</v>
      </c>
      <c r="B19" s="42">
        <f t="shared" ref="B19:C19" si="4">B18</f>
        <v>3.94</v>
      </c>
      <c r="C19" s="42">
        <f t="shared" si="4"/>
        <v>2.2799999999999998</v>
      </c>
      <c r="D19" s="47"/>
      <c r="E19" s="20">
        <f>'13'!F24</f>
        <v>0</v>
      </c>
      <c r="F19" s="20">
        <f t="shared" ref="F19:F21" si="5">F18+E19</f>
        <v>0</v>
      </c>
      <c r="G19" s="20">
        <f t="shared" si="2"/>
        <v>0</v>
      </c>
      <c r="H19" s="21">
        <f t="shared" ref="H19:H21" si="6">IF(F19&gt;20000,F19-20000,0)</f>
        <v>0</v>
      </c>
      <c r="I19" s="21">
        <f>G19-SUM(I7:I18)</f>
        <v>0</v>
      </c>
      <c r="J19" s="21">
        <f>H19-SUM(J7:J18)</f>
        <v>0</v>
      </c>
    </row>
    <row r="20" spans="1:12" x14ac:dyDescent="0.25">
      <c r="A20" s="1">
        <v>14</v>
      </c>
      <c r="B20" s="42">
        <f t="shared" ref="B20:C22" si="7">B19</f>
        <v>3.94</v>
      </c>
      <c r="C20" s="42">
        <f t="shared" si="7"/>
        <v>2.2799999999999998</v>
      </c>
      <c r="D20" s="47"/>
      <c r="E20" s="20">
        <f>'14'!F24</f>
        <v>0</v>
      </c>
      <c r="F20" s="20">
        <f t="shared" si="5"/>
        <v>0</v>
      </c>
      <c r="G20" s="20">
        <f t="shared" si="2"/>
        <v>0</v>
      </c>
      <c r="H20" s="21">
        <f t="shared" si="6"/>
        <v>0</v>
      </c>
      <c r="I20" s="21">
        <f>G20-SUM(I7:I19)</f>
        <v>0</v>
      </c>
      <c r="J20" s="21">
        <f>H20-SUM(J7:J19)</f>
        <v>0</v>
      </c>
    </row>
    <row r="21" spans="1:12" x14ac:dyDescent="0.25">
      <c r="A21" s="1">
        <v>15</v>
      </c>
      <c r="B21" s="42">
        <f t="shared" ref="B21:C21" si="8">B20</f>
        <v>3.94</v>
      </c>
      <c r="C21" s="42">
        <f t="shared" si="8"/>
        <v>2.2799999999999998</v>
      </c>
      <c r="D21" s="47"/>
      <c r="E21" s="20">
        <f>'15'!F24</f>
        <v>0</v>
      </c>
      <c r="F21" s="20">
        <f t="shared" si="5"/>
        <v>0</v>
      </c>
      <c r="G21" s="20">
        <f t="shared" si="2"/>
        <v>0</v>
      </c>
      <c r="H21" s="21">
        <f t="shared" si="6"/>
        <v>0</v>
      </c>
      <c r="I21" s="21">
        <f>G21-SUM(I7:I20)</f>
        <v>0</v>
      </c>
      <c r="J21" s="21">
        <f>H21-SUM(J7:J20)</f>
        <v>0</v>
      </c>
    </row>
    <row r="22" spans="1:12" x14ac:dyDescent="0.25">
      <c r="A22" s="1">
        <v>16</v>
      </c>
      <c r="B22" s="42">
        <f t="shared" si="7"/>
        <v>3.94</v>
      </c>
      <c r="C22" s="42">
        <f t="shared" si="7"/>
        <v>2.2799999999999998</v>
      </c>
      <c r="D22" s="47"/>
      <c r="E22" s="20">
        <f>'16'!F24</f>
        <v>0</v>
      </c>
      <c r="F22" s="20">
        <f t="shared" ref="F22:F23" si="9">F21+E22</f>
        <v>0</v>
      </c>
      <c r="G22" s="20">
        <f t="shared" si="2"/>
        <v>0</v>
      </c>
      <c r="H22" s="21">
        <f t="shared" ref="H22:H23" si="10">IF(F22&gt;20000,F22-20000,0)</f>
        <v>0</v>
      </c>
      <c r="I22" s="21">
        <f>G22-SUM(I7:I21)</f>
        <v>0</v>
      </c>
      <c r="J22" s="21">
        <f>H22-SUM(J7:J21)</f>
        <v>0</v>
      </c>
    </row>
    <row r="23" spans="1:12" x14ac:dyDescent="0.25">
      <c r="A23" s="1">
        <v>17</v>
      </c>
      <c r="B23" s="42">
        <f t="shared" ref="B23:C23" si="11">B22</f>
        <v>3.94</v>
      </c>
      <c r="C23" s="42">
        <f t="shared" si="11"/>
        <v>2.2799999999999998</v>
      </c>
      <c r="D23" s="47"/>
      <c r="E23" s="20">
        <f>'17'!F24</f>
        <v>0</v>
      </c>
      <c r="F23" s="20">
        <f t="shared" si="9"/>
        <v>0</v>
      </c>
      <c r="G23" s="20">
        <f t="shared" si="2"/>
        <v>0</v>
      </c>
      <c r="H23" s="21">
        <f t="shared" si="10"/>
        <v>0</v>
      </c>
      <c r="I23" s="21">
        <f>G23-SUM(I7:I22)</f>
        <v>0</v>
      </c>
      <c r="J23" s="21">
        <f>H23-SUM(J7:J22)</f>
        <v>0</v>
      </c>
    </row>
    <row r="24" spans="1:12" x14ac:dyDescent="0.25">
      <c r="A24" s="1">
        <v>18</v>
      </c>
      <c r="B24" s="42">
        <f t="shared" ref="B24:C24" si="12">B23</f>
        <v>3.94</v>
      </c>
      <c r="C24" s="42">
        <f t="shared" si="12"/>
        <v>2.2799999999999998</v>
      </c>
      <c r="D24" s="47"/>
      <c r="E24" s="20">
        <f>'18'!F24</f>
        <v>0</v>
      </c>
      <c r="F24" s="20">
        <f t="shared" ref="F24:F26" si="13">F23+E24</f>
        <v>0</v>
      </c>
      <c r="G24" s="20">
        <f t="shared" si="2"/>
        <v>0</v>
      </c>
      <c r="H24" s="21">
        <f t="shared" ref="H24:H26" si="14">IF(F24&gt;20000,F24-20000,0)</f>
        <v>0</v>
      </c>
      <c r="I24" s="21">
        <f>G24-SUM(I7:I23)</f>
        <v>0</v>
      </c>
      <c r="J24" s="21">
        <f>H24-SUM(J7:J23)</f>
        <v>0</v>
      </c>
    </row>
    <row r="25" spans="1:12" x14ac:dyDescent="0.25">
      <c r="A25" s="1">
        <v>19</v>
      </c>
      <c r="B25" s="42">
        <f t="shared" ref="B25:C25" si="15">B24</f>
        <v>3.94</v>
      </c>
      <c r="C25" s="42">
        <f t="shared" si="15"/>
        <v>2.2799999999999998</v>
      </c>
      <c r="D25" s="47"/>
      <c r="E25" s="20">
        <f>'19'!F24</f>
        <v>0</v>
      </c>
      <c r="F25" s="20">
        <f t="shared" si="13"/>
        <v>0</v>
      </c>
      <c r="G25" s="20">
        <f t="shared" si="2"/>
        <v>0</v>
      </c>
      <c r="H25" s="21">
        <f t="shared" si="14"/>
        <v>0</v>
      </c>
      <c r="I25" s="21">
        <f>G25-SUM(I7:I24)</f>
        <v>0</v>
      </c>
      <c r="J25" s="21">
        <f>H25-SUM(J7:J24)</f>
        <v>0</v>
      </c>
    </row>
    <row r="26" spans="1:12" x14ac:dyDescent="0.25">
      <c r="A26" s="1">
        <v>20</v>
      </c>
      <c r="B26" s="42">
        <f t="shared" ref="B26:C26" si="16">B25</f>
        <v>3.94</v>
      </c>
      <c r="C26" s="42">
        <f t="shared" si="16"/>
        <v>2.2799999999999998</v>
      </c>
      <c r="D26" s="47"/>
      <c r="E26" s="20">
        <f>'20'!F24</f>
        <v>0</v>
      </c>
      <c r="F26" s="20">
        <f t="shared" si="13"/>
        <v>0</v>
      </c>
      <c r="G26" s="20">
        <f t="shared" si="2"/>
        <v>0</v>
      </c>
      <c r="H26" s="21">
        <f t="shared" si="14"/>
        <v>0</v>
      </c>
      <c r="I26" s="21">
        <f>G26-SUM(I7:I25)</f>
        <v>0</v>
      </c>
      <c r="J26" s="21">
        <f>H26-SUM(J7:J25)</f>
        <v>0</v>
      </c>
    </row>
    <row r="28" spans="1:12" ht="23.25" x14ac:dyDescent="0.35">
      <c r="A28" s="48" t="s">
        <v>16</v>
      </c>
      <c r="B28" s="49"/>
      <c r="C28" s="23"/>
      <c r="D28" s="23"/>
      <c r="E28" s="23"/>
      <c r="F28" s="23"/>
      <c r="G28" s="23"/>
      <c r="H28" s="9"/>
      <c r="I28" s="9"/>
      <c r="J28" s="9"/>
      <c r="K28" s="9"/>
      <c r="L28" s="9"/>
    </row>
    <row r="29" spans="1:12" x14ac:dyDescent="0.25">
      <c r="A29" s="23"/>
      <c r="B29" s="49"/>
      <c r="C29" s="23"/>
      <c r="D29" s="23"/>
      <c r="E29" s="23"/>
      <c r="F29" s="23"/>
      <c r="G29" s="23"/>
      <c r="H29" s="9"/>
      <c r="I29" s="9"/>
      <c r="J29" s="9"/>
      <c r="K29" s="9"/>
      <c r="L29" s="9"/>
    </row>
    <row r="30" spans="1:12" x14ac:dyDescent="0.25">
      <c r="A30" s="50" t="s">
        <v>24</v>
      </c>
      <c r="B30" s="49"/>
      <c r="C30" s="23"/>
      <c r="D30" s="23"/>
      <c r="E30" s="23"/>
      <c r="F30" s="23"/>
      <c r="G30" s="23"/>
      <c r="H30" s="9"/>
      <c r="I30" s="9"/>
      <c r="J30" s="9"/>
      <c r="K30" s="9"/>
      <c r="L30" s="9"/>
    </row>
    <row r="31" spans="1:12" x14ac:dyDescent="0.25">
      <c r="A31" s="51" t="s">
        <v>25</v>
      </c>
      <c r="B31" s="49"/>
      <c r="C31" s="23"/>
      <c r="D31" s="23"/>
      <c r="E31" s="23"/>
      <c r="F31" s="23"/>
      <c r="G31" s="23"/>
      <c r="H31" s="9"/>
      <c r="I31" s="9"/>
      <c r="J31" s="9"/>
      <c r="K31" s="9"/>
      <c r="L31" s="9"/>
    </row>
    <row r="32" spans="1:12" x14ac:dyDescent="0.25">
      <c r="A32" s="51" t="s">
        <v>26</v>
      </c>
      <c r="B32" s="49"/>
      <c r="C32" s="23"/>
      <c r="D32" s="23"/>
      <c r="E32" s="23"/>
      <c r="F32" s="23"/>
      <c r="G32" s="23"/>
      <c r="H32" s="9"/>
      <c r="I32" s="9"/>
      <c r="J32" s="9"/>
      <c r="K32" s="9"/>
      <c r="L32" s="9"/>
    </row>
    <row r="33" spans="1:12" x14ac:dyDescent="0.25">
      <c r="A33" s="51" t="s">
        <v>27</v>
      </c>
      <c r="B33" s="49"/>
      <c r="C33" s="23"/>
      <c r="D33" s="23"/>
      <c r="E33" s="23"/>
      <c r="F33" s="23"/>
      <c r="G33" s="23"/>
      <c r="H33" s="9"/>
      <c r="I33" s="9"/>
      <c r="J33" s="9"/>
      <c r="K33" s="9"/>
      <c r="L33" s="9"/>
    </row>
  </sheetData>
  <sheetProtection sheet="1" objects="1" scenarios="1"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FB54B-F386-444F-97B2-ABF07D753CC5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Info!I7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Info!J7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1B6AE-EC78-4D98-9BD4-7744CA3C9E81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Info!I8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Info!J8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19226-AE3D-4DFD-A89E-56B25A675C5B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Info!I9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Info!J9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19C22-5C6A-449C-A3EE-45A0C9041411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Info!I10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Info!J10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5100C-8BB2-4D74-800E-81C83C78F88C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Info!I11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Info!J11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19E07-CEB5-49AE-9579-FFD20AA453D9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Info!I12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Info!J12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8E184-85C5-4AAA-9EEA-A1B74A676D35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Info!I13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Info!J13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0F64C-F757-4528-9594-6CDF88F8EC01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Info!I14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Info!J14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F36EC-3B0A-49C0-B42B-2BE56EBB605C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Info!I15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Info!J15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53446-3406-464E-8988-2FCFD5B9FC47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Info!I16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Info!J16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B8E2A-A966-4E74-B855-038B25B159A6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Info!I17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Info!J17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E8D46-28B0-407F-AB96-2FF18438EA9C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Info!I18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Info!J18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CDBC-D270-4D2A-86CC-9E1828B61DDC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Info!I19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Info!J19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9D6E2-0601-4523-8F6B-5FCECBC9EF3B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Info!I20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Info!J20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E837F-36FD-4BCB-8986-96F934CD2C22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Info!I21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Info!J21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107F0-15F8-477D-9160-EFD8AED3C7D4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Info!I22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Info!J22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7A13E-AAB2-4FAD-8838-9C9F714902B0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Info!I23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Info!J23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7FB60-996B-4FEB-8250-3A65A26FE9CC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Info!I24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Info!J24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4DEDA-0A8F-49C2-9682-C4A6CCA152EC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Info!I25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Info!J25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97666-4A68-422D-B6C3-1C43D1E53A3A}">
  <dimension ref="A1:F36"/>
  <sheetViews>
    <sheetView workbookViewId="0">
      <selection activeCell="A4" sqref="A4"/>
    </sheetView>
  </sheetViews>
  <sheetFormatPr defaultRowHeight="15" x14ac:dyDescent="0.25"/>
  <cols>
    <col min="1" max="1" width="10.42578125" customWidth="1"/>
    <col min="2" max="2" width="56.42578125" customWidth="1"/>
    <col min="3" max="3" width="33.85546875" customWidth="1"/>
    <col min="6" max="6" width="11.85546875" bestFit="1" customWidth="1"/>
  </cols>
  <sheetData>
    <row r="1" spans="1:6" x14ac:dyDescent="0.25">
      <c r="A1" s="8" t="s">
        <v>8</v>
      </c>
      <c r="B1" s="8">
        <f>Info!B1</f>
        <v>0</v>
      </c>
      <c r="C1" s="5" t="str">
        <f>Info!AE2</f>
        <v xml:space="preserve">CPR-nummer </v>
      </c>
      <c r="D1" s="10"/>
      <c r="E1" s="10" t="s">
        <v>1</v>
      </c>
      <c r="F1" s="8">
        <f>Info!D7</f>
        <v>0</v>
      </c>
    </row>
    <row r="2" spans="1:6" ht="8.25" customHeight="1" x14ac:dyDescent="0.25"/>
    <row r="3" spans="1:6" x14ac:dyDescent="0.25">
      <c r="A3" s="5" t="s">
        <v>2</v>
      </c>
      <c r="B3" s="6" t="s">
        <v>4</v>
      </c>
      <c r="C3" s="6" t="s">
        <v>0</v>
      </c>
      <c r="D3" s="7" t="s">
        <v>3</v>
      </c>
      <c r="E3" s="7" t="s">
        <v>4</v>
      </c>
      <c r="F3" s="7" t="s">
        <v>5</v>
      </c>
    </row>
    <row r="4" spans="1:6" x14ac:dyDescent="0.25">
      <c r="A4" s="30"/>
      <c r="B4" s="31"/>
      <c r="C4" s="32"/>
      <c r="D4" s="33"/>
      <c r="E4" s="33"/>
      <c r="F4" s="13" t="str">
        <f>IF(E4="","",E4-D4)</f>
        <v/>
      </c>
    </row>
    <row r="5" spans="1:6" x14ac:dyDescent="0.25">
      <c r="A5" s="30"/>
      <c r="B5" s="34"/>
      <c r="C5" s="32"/>
      <c r="D5" s="33"/>
      <c r="E5" s="33"/>
      <c r="F5" s="13" t="str">
        <f t="shared" ref="F5:F23" si="0">IF(E5="","",E5-D5)</f>
        <v/>
      </c>
    </row>
    <row r="6" spans="1:6" x14ac:dyDescent="0.25">
      <c r="A6" s="30"/>
      <c r="B6" s="35"/>
      <c r="C6" s="32"/>
      <c r="D6" s="33"/>
      <c r="E6" s="33"/>
      <c r="F6" s="13" t="str">
        <f t="shared" si="0"/>
        <v/>
      </c>
    </row>
    <row r="7" spans="1:6" x14ac:dyDescent="0.25">
      <c r="A7" s="30"/>
      <c r="B7" s="31"/>
      <c r="C7" s="32"/>
      <c r="D7" s="33"/>
      <c r="E7" s="33"/>
      <c r="F7" s="13" t="str">
        <f t="shared" si="0"/>
        <v/>
      </c>
    </row>
    <row r="8" spans="1:6" x14ac:dyDescent="0.25">
      <c r="A8" s="30"/>
      <c r="B8" s="31"/>
      <c r="C8" s="32"/>
      <c r="D8" s="33"/>
      <c r="E8" s="33"/>
      <c r="F8" s="13" t="str">
        <f t="shared" si="0"/>
        <v/>
      </c>
    </row>
    <row r="9" spans="1:6" x14ac:dyDescent="0.25">
      <c r="A9" s="30"/>
      <c r="B9" s="31"/>
      <c r="C9" s="32"/>
      <c r="D9" s="33"/>
      <c r="E9" s="33"/>
      <c r="F9" s="13" t="str">
        <f t="shared" si="0"/>
        <v/>
      </c>
    </row>
    <row r="10" spans="1:6" x14ac:dyDescent="0.25">
      <c r="A10" s="30"/>
      <c r="B10" s="31"/>
      <c r="C10" s="32"/>
      <c r="D10" s="33"/>
      <c r="E10" s="33"/>
      <c r="F10" s="13" t="str">
        <f t="shared" si="0"/>
        <v/>
      </c>
    </row>
    <row r="11" spans="1:6" x14ac:dyDescent="0.25">
      <c r="A11" s="30"/>
      <c r="B11" s="35"/>
      <c r="C11" s="32"/>
      <c r="D11" s="33"/>
      <c r="E11" s="33"/>
      <c r="F11" s="13" t="str">
        <f t="shared" si="0"/>
        <v/>
      </c>
    </row>
    <row r="12" spans="1:6" x14ac:dyDescent="0.25">
      <c r="A12" s="30"/>
      <c r="B12" s="31"/>
      <c r="C12" s="32"/>
      <c r="D12" s="33"/>
      <c r="E12" s="33"/>
      <c r="F12" s="13" t="str">
        <f t="shared" si="0"/>
        <v/>
      </c>
    </row>
    <row r="13" spans="1:6" x14ac:dyDescent="0.25">
      <c r="A13" s="30"/>
      <c r="B13" s="31"/>
      <c r="C13" s="32"/>
      <c r="D13" s="33"/>
      <c r="E13" s="33"/>
      <c r="F13" s="13" t="str">
        <f t="shared" si="0"/>
        <v/>
      </c>
    </row>
    <row r="14" spans="1:6" x14ac:dyDescent="0.25">
      <c r="A14" s="30"/>
      <c r="B14" s="32"/>
      <c r="C14" s="32"/>
      <c r="D14" s="33"/>
      <c r="E14" s="33"/>
      <c r="F14" s="13" t="str">
        <f t="shared" si="0"/>
        <v/>
      </c>
    </row>
    <row r="15" spans="1:6" x14ac:dyDescent="0.25">
      <c r="A15" s="30"/>
      <c r="B15" s="36"/>
      <c r="C15" s="32"/>
      <c r="D15" s="33"/>
      <c r="E15" s="33"/>
      <c r="F15" s="13" t="str">
        <f t="shared" si="0"/>
        <v/>
      </c>
    </row>
    <row r="16" spans="1:6" x14ac:dyDescent="0.25">
      <c r="A16" s="30"/>
      <c r="B16" s="31"/>
      <c r="C16" s="32"/>
      <c r="D16" s="33"/>
      <c r="E16" s="33"/>
      <c r="F16" s="13" t="str">
        <f t="shared" si="0"/>
        <v/>
      </c>
    </row>
    <row r="17" spans="1:6" x14ac:dyDescent="0.25">
      <c r="A17" s="30"/>
      <c r="B17" s="31"/>
      <c r="C17" s="32"/>
      <c r="D17" s="33"/>
      <c r="E17" s="33"/>
      <c r="F17" s="13" t="str">
        <f t="shared" si="0"/>
        <v/>
      </c>
    </row>
    <row r="18" spans="1:6" x14ac:dyDescent="0.25">
      <c r="A18" s="30"/>
      <c r="B18" s="31"/>
      <c r="C18" s="36"/>
      <c r="D18" s="33"/>
      <c r="E18" s="33"/>
      <c r="F18" s="13" t="str">
        <f t="shared" si="0"/>
        <v/>
      </c>
    </row>
    <row r="19" spans="1:6" x14ac:dyDescent="0.25">
      <c r="A19" s="30"/>
      <c r="B19" s="31"/>
      <c r="C19" s="32"/>
      <c r="D19" s="33"/>
      <c r="E19" s="33"/>
      <c r="F19" s="13" t="str">
        <f t="shared" si="0"/>
        <v/>
      </c>
    </row>
    <row r="20" spans="1:6" x14ac:dyDescent="0.25">
      <c r="A20" s="30"/>
      <c r="B20" s="31"/>
      <c r="C20" s="32"/>
      <c r="D20" s="33"/>
      <c r="E20" s="33"/>
      <c r="F20" s="13" t="str">
        <f t="shared" si="0"/>
        <v/>
      </c>
    </row>
    <row r="21" spans="1:6" x14ac:dyDescent="0.25">
      <c r="A21" s="30"/>
      <c r="B21" s="31"/>
      <c r="C21" s="32"/>
      <c r="D21" s="33"/>
      <c r="E21" s="33"/>
      <c r="F21" s="13" t="str">
        <f t="shared" si="0"/>
        <v/>
      </c>
    </row>
    <row r="22" spans="1:6" x14ac:dyDescent="0.25">
      <c r="A22" s="30"/>
      <c r="B22" s="31"/>
      <c r="C22" s="36"/>
      <c r="D22" s="33"/>
      <c r="E22" s="33"/>
      <c r="F22" s="13" t="str">
        <f t="shared" si="0"/>
        <v/>
      </c>
    </row>
    <row r="23" spans="1:6" x14ac:dyDescent="0.25">
      <c r="A23" s="37"/>
      <c r="B23" s="38"/>
      <c r="C23" s="38"/>
      <c r="D23" s="39"/>
      <c r="E23" s="39"/>
      <c r="F23" s="14" t="str">
        <f t="shared" si="0"/>
        <v/>
      </c>
    </row>
    <row r="24" spans="1:6" x14ac:dyDescent="0.25">
      <c r="A24" s="11"/>
      <c r="B24" s="12"/>
      <c r="C24" s="12"/>
      <c r="D24" s="13"/>
      <c r="E24" s="15" t="s">
        <v>6</v>
      </c>
      <c r="F24" s="22">
        <f>SUM(F4:F23)</f>
        <v>0</v>
      </c>
    </row>
    <row r="25" spans="1:6" x14ac:dyDescent="0.25">
      <c r="A25" s="4"/>
      <c r="B25" s="3"/>
      <c r="C25" s="3"/>
      <c r="D25" s="1"/>
      <c r="E25" s="1"/>
      <c r="F25" s="1"/>
    </row>
    <row r="26" spans="1:6" x14ac:dyDescent="0.25">
      <c r="A26" s="4"/>
      <c r="B26" s="3"/>
      <c r="C26" s="23" t="s">
        <v>15</v>
      </c>
      <c r="D26" s="24">
        <f>Info!I26</f>
        <v>0</v>
      </c>
      <c r="E26" s="23">
        <f>Info!B7</f>
        <v>3.94</v>
      </c>
      <c r="F26" s="25">
        <f>D26*E26</f>
        <v>0</v>
      </c>
    </row>
    <row r="27" spans="1:6" x14ac:dyDescent="0.25">
      <c r="A27" s="4"/>
      <c r="B27" s="3"/>
      <c r="C27" s="23" t="s">
        <v>23</v>
      </c>
      <c r="D27" s="40">
        <f>Info!J26</f>
        <v>0</v>
      </c>
      <c r="E27" s="23">
        <f>Info!C7</f>
        <v>2.2799999999999998</v>
      </c>
      <c r="F27" s="26">
        <f>D27*E27</f>
        <v>0</v>
      </c>
    </row>
    <row r="28" spans="1:6" x14ac:dyDescent="0.25">
      <c r="A28" s="2"/>
      <c r="B28" s="3"/>
      <c r="C28" s="27"/>
      <c r="D28" s="27"/>
      <c r="E28" s="9"/>
      <c r="F28" s="28"/>
    </row>
    <row r="29" spans="1:6" x14ac:dyDescent="0.25">
      <c r="A29" s="2"/>
      <c r="B29" s="3"/>
      <c r="C29" s="27"/>
      <c r="D29" s="41">
        <f>SUM(D26:D28)</f>
        <v>0</v>
      </c>
      <c r="E29" s="9"/>
      <c r="F29" s="29">
        <f>SUM(F26:F28)</f>
        <v>0</v>
      </c>
    </row>
    <row r="30" spans="1:6" x14ac:dyDescent="0.25">
      <c r="A30" s="2"/>
    </row>
    <row r="31" spans="1:6" x14ac:dyDescent="0.25">
      <c r="A31" s="2"/>
    </row>
    <row r="32" spans="1:6" x14ac:dyDescent="0.25">
      <c r="C32" s="44"/>
      <c r="D32" s="44"/>
      <c r="E32" s="44"/>
    </row>
    <row r="33" spans="3:5" x14ac:dyDescent="0.25">
      <c r="C33" s="45" t="s">
        <v>21</v>
      </c>
      <c r="D33" s="45"/>
      <c r="E33" s="45"/>
    </row>
    <row r="35" spans="3:5" x14ac:dyDescent="0.25">
      <c r="C35" s="44"/>
      <c r="D35" s="44"/>
      <c r="E35" s="44"/>
    </row>
    <row r="36" spans="3:5" x14ac:dyDescent="0.25">
      <c r="C36" s="45" t="s">
        <v>22</v>
      </c>
      <c r="D36" s="45"/>
      <c r="E36" s="45"/>
    </row>
  </sheetData>
  <sheetProtection sheet="1" objects="1" scenarios="1"/>
  <mergeCells count="4">
    <mergeCell ref="C32:E32"/>
    <mergeCell ref="C33:E33"/>
    <mergeCell ref="C35:E35"/>
    <mergeCell ref="C36:E36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21</vt:i4>
      </vt:variant>
    </vt:vector>
  </HeadingPairs>
  <TitlesOfParts>
    <vt:vector size="21" baseType="lpstr">
      <vt:lpstr>Info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Michael V. Kristensen</cp:lastModifiedBy>
  <cp:lastPrinted>2026-10-14T07:18:44Z</cp:lastPrinted>
  <dcterms:created xsi:type="dcterms:W3CDTF">2023-01-20T07:22:50Z</dcterms:created>
  <dcterms:modified xsi:type="dcterms:W3CDTF">2026-10-14T07:49:31Z</dcterms:modified>
</cp:coreProperties>
</file>